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330" activeTab="0"/>
  </bookViews>
  <sheets>
    <sheet name="ЗФ" sheetId="1" r:id="rId1"/>
  </sheets>
  <definedNames>
    <definedName name="_xlnm.Print_Titles" localSheetId="0">'ЗФ'!$13:$14</definedName>
    <definedName name="_xlnm.Print_Area" localSheetId="0">'ЗФ'!$A$1:$E$154</definedName>
  </definedNames>
  <calcPr fullCalcOnLoad="1"/>
</workbook>
</file>

<file path=xl/sharedStrings.xml><?xml version="1.0" encoding="utf-8"?>
<sst xmlns="http://schemas.openxmlformats.org/spreadsheetml/2006/main" count="152" uniqueCount="134">
  <si>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</si>
  <si>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</si>
  <si>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</si>
  <si>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</si>
  <si>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</si>
  <si>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</si>
  <si>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</si>
  <si>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</si>
  <si>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</si>
  <si>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</si>
  <si>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</si>
  <si>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</si>
  <si>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</si>
  <si>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</si>
  <si>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</si>
  <si>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</si>
  <si>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</si>
  <si>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</si>
  <si>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</si>
  <si>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</si>
  <si>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</si>
  <si>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</si>
  <si>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</si>
  <si>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</si>
  <si>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</si>
  <si>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</si>
  <si>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</si>
  <si>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</si>
  <si>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</si>
  <si>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</si>
  <si>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</si>
  <si>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</si>
  <si>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</si>
  <si>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</si>
  <si>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</si>
  <si>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</si>
  <si>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</si>
  <si>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</si>
  <si>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</si>
  <si>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</si>
  <si>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</si>
  <si>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</si>
  <si>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</si>
  <si>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</si>
  <si>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</si>
  <si>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</si>
  <si>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</si>
  <si>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</si>
  <si>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</si>
  <si>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</si>
  <si>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</si>
  <si>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</si>
  <si>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</si>
  <si>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</si>
  <si>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</si>
  <si>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</si>
  <si>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</si>
  <si>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</si>
  <si>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</si>
  <si>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</si>
  <si>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</si>
  <si>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</si>
  <si>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</si>
  <si>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</si>
  <si>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</si>
  <si>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</si>
  <si>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</si>
  <si>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</si>
  <si>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</si>
  <si>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</si>
  <si>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</si>
  <si>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</si>
  <si>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</si>
  <si>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</si>
  <si>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</si>
  <si>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</si>
  <si>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</si>
  <si>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</si>
  <si>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</si>
  <si>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</si>
  <si>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</si>
  <si>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</si>
  <si>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</si>
  <si>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</si>
  <si>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</si>
  <si>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</si>
  <si>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</si>
  <si>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</si>
  <si>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</si>
  <si>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</si>
  <si>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</si>
  <si>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</si>
  <si>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</si>
  <si>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</si>
  <si>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</si>
  <si>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</si>
  <si>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</si>
  <si>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Нетішинської міської ради 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</si>
  <si>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</si>
  <si>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</si>
  <si>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</si>
  <si>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</si>
  <si>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грн</t>
  </si>
  <si>
    <t xml:space="preserve">Затверджено на 2023 рік з урахуванням змін </t>
  </si>
  <si>
    <t>У відсотках до показників, затверджених на 2023 рік з урахуванням змін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</si>
  <si>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</si>
  <si>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</si>
  <si>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</si>
  <si>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</si>
  <si>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про виконання загального фонду бюджету Нетішинської міської територіальної громади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</si>
  <si>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</si>
  <si>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</si>
  <si>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</si>
  <si>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</si>
  <si>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</si>
  <si>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</si>
  <si>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</si>
  <si>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</si>
  <si>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 »</t>
  </si>
  <si>
    <t>Рентна плата за користування надрами місцевого значення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</si>
  <si>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</si>
  <si>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</si>
  <si>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січень - грудень 2023 року</t>
  </si>
  <si>
    <t>Виконано за січень - грудень 2023 року</t>
  </si>
  <si>
    <t>Транспортний податок з фізичних осіб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</si>
  <si>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</si>
  <si>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Податок на доходи фізичних осіб у вигляді мінімального податкового зобов'язання, що підлягає сплаті фізичними особами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</si>
  <si>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</si>
  <si>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ЗАТВЕРДЖЕНО</t>
  </si>
  <si>
    <t>VIIІ скликання</t>
  </si>
  <si>
    <t>____.____.2024 № ____/_________</t>
  </si>
  <si>
    <t>Секретар міської ради</t>
  </si>
  <si>
    <t>Іван РОМАНЮК</t>
  </si>
  <si>
    <t>Рішення                        сесії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</si>
</sst>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21" fillId="0" borderId="12" xfId="0" applyFont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4" fontId="21" fillId="0" borderId="16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center" vertical="center" wrapText="1"/>
    </xf>
    <xf numFmtId="190" fontId="21" fillId="0" borderId="16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31" fillId="0" borderId="11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0" fontId="18" fillId="0" borderId="11" xfId="0" applyFont="1" applyBorder="1" applyAlignment="1">
      <alignment horizontal="justify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32" fillId="0" borderId="11" xfId="53" applyFont="1" applyBorder="1" applyAlignment="1">
      <alignment vertical="center"/>
      <protection/>
    </xf>
    <xf numFmtId="0" fontId="32" fillId="0" borderId="11" xfId="53" applyFont="1" applyBorder="1" applyAlignment="1">
      <alignment horizontal="justify" vertical="center" wrapText="1"/>
      <protection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justify" vertical="center" wrapText="1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26" fillId="0" borderId="0" xfId="0" applyNumberFormat="1" applyFont="1" applyAlignment="1">
      <alignment horizontal="left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justify" vertical="top" wrapText="1"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horizontal="justify" vertical="top" wrapText="1"/>
    </xf>
    <xf numFmtId="0" fontId="18" fillId="0" borderId="0" xfId="0" applyFont="1" applyAlignment="1">
      <alignment horizontal="justify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 applyProtection="1">
      <alignment horizontal="right" vertical="center"/>
      <protection/>
    </xf>
    <xf numFmtId="4" fontId="21" fillId="6" borderId="10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justify" vertical="top" wrapText="1"/>
    </xf>
    <xf numFmtId="0" fontId="21" fillId="0" borderId="10" xfId="0" applyNumberFormat="1" applyFont="1" applyFill="1" applyBorder="1" applyAlignment="1">
      <alignment horizontal="justify" vertical="center" wrapText="1"/>
    </xf>
    <xf numFmtId="0" fontId="18" fillId="0" borderId="10" xfId="0" applyNumberFormat="1" applyFont="1" applyFill="1" applyBorder="1" applyAlignment="1">
      <alignment horizontal="justify" vertical="center" wrapText="1"/>
    </xf>
    <xf numFmtId="0" fontId="18" fillId="0" borderId="11" xfId="0" applyFont="1" applyBorder="1" applyAlignment="1">
      <alignment horizontal="justify"/>
    </xf>
    <xf numFmtId="0" fontId="18" fillId="0" borderId="11" xfId="0" applyNumberFormat="1" applyFont="1" applyFill="1" applyBorder="1" applyAlignment="1">
      <alignment horizontal="justify" vertical="center" wrapText="1"/>
    </xf>
    <xf numFmtId="0" fontId="18" fillId="0" borderId="10" xfId="0" applyNumberFormat="1" applyFont="1" applyFill="1" applyBorder="1" applyAlignment="1">
      <alignment horizontal="justify" vertical="top" wrapText="1"/>
    </xf>
    <xf numFmtId="0" fontId="21" fillId="0" borderId="11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/>
    </xf>
    <xf numFmtId="0" fontId="18" fillId="0" borderId="11" xfId="0" applyNumberFormat="1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justify" vertical="top" wrapText="1"/>
    </xf>
    <xf numFmtId="0" fontId="21" fillId="6" borderId="13" xfId="0" applyFont="1" applyFill="1" applyBorder="1" applyAlignment="1">
      <alignment horizontal="center" vertical="top" wrapText="1"/>
    </xf>
    <xf numFmtId="0" fontId="21" fillId="6" borderId="10" xfId="0" applyNumberFormat="1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Font="1" applyBorder="1" applyAlignment="1">
      <alignment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left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6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24" fillId="0" borderId="0" xfId="0" applyFont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9" xfId="0" applyNumberFormat="1" applyFont="1" applyFill="1" applyBorder="1" applyAlignment="1" applyProtection="1">
      <alignment horizontal="left"/>
      <protection/>
    </xf>
    <xf numFmtId="0" fontId="0" fillId="0" borderId="19" xfId="0" applyBorder="1" applyAlignment="1">
      <alignment horizontal="left"/>
    </xf>
    <xf numFmtId="0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6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view="pageBreakPreview" zoomScaleSheetLayoutView="100" zoomScalePageLayoutView="0" workbookViewId="0" topLeftCell="A146">
      <selection activeCell="E152" sqref="E152"/>
    </sheetView>
  </sheetViews>
  <sheetFormatPr defaultColWidth="9.00390625" defaultRowHeight="12.75"/>
  <cols>
    <col min="1" max="1" width="9.00390625" style="5" customWidth="1"/>
    <col min="2" max="2" width="63.25390625" style="5" customWidth="1"/>
    <col min="3" max="3" width="14.125" style="5" customWidth="1"/>
    <col min="4" max="4" width="15.00390625" style="5" customWidth="1"/>
    <col min="5" max="5" width="11.75390625" style="5" customWidth="1"/>
    <col min="6" max="16384" width="9.125" style="5" customWidth="1"/>
  </cols>
  <sheetData>
    <row r="1" spans="3:6" ht="16.5">
      <c r="C1" s="36" t="s">
        <v>98</v>
      </c>
      <c r="D1" s="36"/>
      <c r="E1" s="31"/>
      <c r="F1" s="30"/>
    </row>
    <row r="2" spans="3:6" ht="16.5">
      <c r="C2" s="111" t="s">
        <v>128</v>
      </c>
      <c r="D2" s="111"/>
      <c r="E2" s="111"/>
      <c r="F2" s="111"/>
    </row>
    <row r="3" spans="2:6" ht="18" customHeight="1">
      <c r="B3" s="35"/>
      <c r="C3" s="111" t="s">
        <v>133</v>
      </c>
      <c r="D3" s="111"/>
      <c r="E3" s="111"/>
      <c r="F3" s="111"/>
    </row>
    <row r="4" spans="2:6" ht="16.5">
      <c r="B4" s="35"/>
      <c r="C4" s="115" t="s">
        <v>97</v>
      </c>
      <c r="D4" s="115"/>
      <c r="E4" s="115"/>
      <c r="F4" s="115"/>
    </row>
    <row r="5" spans="2:6" ht="15.75" customHeight="1">
      <c r="B5" s="35"/>
      <c r="C5" s="112" t="s">
        <v>129</v>
      </c>
      <c r="D5" s="112"/>
      <c r="E5" s="112"/>
      <c r="F5" s="112"/>
    </row>
    <row r="6" spans="2:6" ht="15.75" customHeight="1">
      <c r="B6" s="35"/>
      <c r="C6" s="111" t="s">
        <v>130</v>
      </c>
      <c r="D6" s="111"/>
      <c r="E6" s="111"/>
      <c r="F6" s="111"/>
    </row>
    <row r="7" spans="2:5" ht="7.5" customHeight="1">
      <c r="B7" s="35"/>
      <c r="C7" s="35"/>
      <c r="D7" s="35"/>
      <c r="E7" s="35"/>
    </row>
    <row r="8" spans="1:5" ht="16.5">
      <c r="A8" s="120" t="s">
        <v>33</v>
      </c>
      <c r="B8" s="121"/>
      <c r="C8" s="121"/>
      <c r="D8" s="121"/>
      <c r="E8" s="121"/>
    </row>
    <row r="9" spans="1:5" ht="16.5">
      <c r="A9" s="120" t="s">
        <v>109</v>
      </c>
      <c r="B9" s="121"/>
      <c r="C9" s="121"/>
      <c r="D9" s="121"/>
      <c r="E9" s="121"/>
    </row>
    <row r="10" spans="1:5" ht="16.5">
      <c r="A10" s="120" t="s">
        <v>122</v>
      </c>
      <c r="B10" s="122"/>
      <c r="C10" s="122"/>
      <c r="D10" s="122"/>
      <c r="E10" s="122"/>
    </row>
    <row r="11" spans="1:5" ht="8.25" customHeight="1">
      <c r="A11" s="68"/>
      <c r="B11" s="31"/>
      <c r="C11" s="31"/>
      <c r="D11" s="31"/>
      <c r="E11" s="31"/>
    </row>
    <row r="12" spans="1:5" ht="18" customHeight="1">
      <c r="A12" s="123" t="s">
        <v>110</v>
      </c>
      <c r="B12" s="123"/>
      <c r="C12" s="124"/>
      <c r="D12" s="124"/>
      <c r="E12" s="41" t="s">
        <v>102</v>
      </c>
    </row>
    <row r="13" spans="1:5" ht="12.75" customHeight="1">
      <c r="A13" s="116" t="s">
        <v>31</v>
      </c>
      <c r="B13" s="116" t="s">
        <v>99</v>
      </c>
      <c r="C13" s="117" t="s">
        <v>103</v>
      </c>
      <c r="D13" s="117" t="s">
        <v>123</v>
      </c>
      <c r="E13" s="117" t="s">
        <v>104</v>
      </c>
    </row>
    <row r="14" spans="1:5" ht="78" customHeight="1">
      <c r="A14" s="116"/>
      <c r="B14" s="116"/>
      <c r="C14" s="117"/>
      <c r="D14" s="117"/>
      <c r="E14" s="117"/>
    </row>
    <row r="15" spans="1:5" ht="12.75">
      <c r="A15" s="6">
        <v>10000000</v>
      </c>
      <c r="B15" s="7" t="s">
        <v>61</v>
      </c>
      <c r="C15" s="14">
        <f>C16+C25+C33+C41</f>
        <v>515430500</v>
      </c>
      <c r="D15" s="14">
        <f>D16+D25+D33+D41</f>
        <v>545640338.8199999</v>
      </c>
      <c r="E15" s="16">
        <f aca="true" t="shared" si="0" ref="E15:E62">+D15/C15*100</f>
        <v>105.86108870546076</v>
      </c>
    </row>
    <row r="16" spans="1:5" ht="25.5">
      <c r="A16" s="8">
        <v>11000000</v>
      </c>
      <c r="B16" s="7" t="s">
        <v>59</v>
      </c>
      <c r="C16" s="14">
        <f>C17+C23</f>
        <v>436513900</v>
      </c>
      <c r="D16" s="14">
        <f>D17+D23</f>
        <v>454474967.21</v>
      </c>
      <c r="E16" s="16">
        <f>+D16/C16*100</f>
        <v>104.11466100163133</v>
      </c>
    </row>
    <row r="17" spans="1:5" ht="12.75">
      <c r="A17" s="42">
        <v>110100000</v>
      </c>
      <c r="B17" s="7" t="s">
        <v>60</v>
      </c>
      <c r="C17" s="14">
        <f>SUM(C18:C22)</f>
        <v>436152400</v>
      </c>
      <c r="D17" s="14">
        <f>SUM(D18:D22)</f>
        <v>454048117.43</v>
      </c>
      <c r="E17" s="16">
        <f t="shared" si="0"/>
        <v>104.10308814762914</v>
      </c>
    </row>
    <row r="18" spans="1:5" ht="25.5">
      <c r="A18" s="9">
        <v>11010100</v>
      </c>
      <c r="B18" s="99" t="s">
        <v>32</v>
      </c>
      <c r="C18" s="15">
        <v>390452400</v>
      </c>
      <c r="D18" s="15">
        <v>408257315.8</v>
      </c>
      <c r="E18" s="17">
        <f t="shared" si="0"/>
        <v>104.56007334056596</v>
      </c>
    </row>
    <row r="19" spans="1:5" ht="41.25" customHeight="1">
      <c r="A19" s="9">
        <v>11010200</v>
      </c>
      <c r="B19" s="99" t="s">
        <v>1</v>
      </c>
      <c r="C19" s="15">
        <v>40800000</v>
      </c>
      <c r="D19" s="15">
        <v>39665824.61</v>
      </c>
      <c r="E19" s="17">
        <f t="shared" si="0"/>
        <v>97.22015835784313</v>
      </c>
    </row>
    <row r="20" spans="1:5" ht="25.5">
      <c r="A20" s="9">
        <v>11010400</v>
      </c>
      <c r="B20" s="99" t="s">
        <v>2</v>
      </c>
      <c r="C20" s="15">
        <v>2500000</v>
      </c>
      <c r="D20" s="15">
        <v>3200131.97</v>
      </c>
      <c r="E20" s="17">
        <f t="shared" si="0"/>
        <v>128.0052788</v>
      </c>
    </row>
    <row r="21" spans="1:5" ht="25.5">
      <c r="A21" s="9">
        <v>11010500</v>
      </c>
      <c r="B21" s="96" t="s">
        <v>3</v>
      </c>
      <c r="C21" s="15">
        <v>2400000</v>
      </c>
      <c r="D21" s="15">
        <v>2905073.4</v>
      </c>
      <c r="E21" s="17">
        <f t="shared" si="0"/>
        <v>121.04472499999999</v>
      </c>
    </row>
    <row r="22" spans="1:5" ht="25.5">
      <c r="A22" s="91">
        <v>11011300</v>
      </c>
      <c r="B22" s="90" t="s">
        <v>126</v>
      </c>
      <c r="C22" s="92">
        <v>0</v>
      </c>
      <c r="D22" s="15">
        <v>19771.65</v>
      </c>
      <c r="E22" s="17"/>
    </row>
    <row r="23" spans="1:5" ht="12.75">
      <c r="A23" s="8">
        <v>11020000</v>
      </c>
      <c r="B23" s="100" t="s">
        <v>4</v>
      </c>
      <c r="C23" s="29">
        <f>C24</f>
        <v>361500</v>
      </c>
      <c r="D23" s="14">
        <f>D24</f>
        <v>426849.78</v>
      </c>
      <c r="E23" s="16">
        <f t="shared" si="0"/>
        <v>118.07739419087137</v>
      </c>
    </row>
    <row r="24" spans="1:5" ht="25.5">
      <c r="A24" s="9">
        <v>11020200</v>
      </c>
      <c r="B24" s="96" t="s">
        <v>40</v>
      </c>
      <c r="C24" s="15">
        <v>361500</v>
      </c>
      <c r="D24" s="15">
        <v>426849.78</v>
      </c>
      <c r="E24" s="17">
        <f t="shared" si="0"/>
        <v>118.07739419087137</v>
      </c>
    </row>
    <row r="25" spans="1:5" ht="12.75">
      <c r="A25" s="8">
        <v>13000000</v>
      </c>
      <c r="B25" s="95" t="s">
        <v>5</v>
      </c>
      <c r="C25" s="14">
        <f>C26+C29+C31</f>
        <v>1039700</v>
      </c>
      <c r="D25" s="14">
        <f>D26+D29+D31</f>
        <v>1364139.25</v>
      </c>
      <c r="E25" s="16">
        <f t="shared" si="0"/>
        <v>131.20508319707608</v>
      </c>
    </row>
    <row r="26" spans="1:5" ht="12.75">
      <c r="A26" s="8">
        <v>13010000</v>
      </c>
      <c r="B26" s="95" t="s">
        <v>6</v>
      </c>
      <c r="C26" s="14">
        <f>C28+C27</f>
        <v>136300</v>
      </c>
      <c r="D26" s="14">
        <f>D28+D27</f>
        <v>268484.07999999996</v>
      </c>
      <c r="E26" s="16">
        <f t="shared" si="0"/>
        <v>196.98024944974318</v>
      </c>
    </row>
    <row r="27" spans="1:5" ht="25.5">
      <c r="A27" s="9">
        <v>13010100</v>
      </c>
      <c r="B27" s="26" t="s">
        <v>78</v>
      </c>
      <c r="C27" s="15">
        <v>22300</v>
      </c>
      <c r="D27" s="15">
        <v>33547.25</v>
      </c>
      <c r="E27" s="17">
        <f t="shared" si="0"/>
        <v>150.43609865470853</v>
      </c>
    </row>
    <row r="28" spans="1:5" ht="38.25">
      <c r="A28" s="9">
        <v>13010200</v>
      </c>
      <c r="B28" s="96" t="s">
        <v>41</v>
      </c>
      <c r="C28" s="15">
        <v>114000</v>
      </c>
      <c r="D28" s="15">
        <v>234936.83</v>
      </c>
      <c r="E28" s="17">
        <f t="shared" si="0"/>
        <v>206.0849385964912</v>
      </c>
    </row>
    <row r="29" spans="1:5" ht="14.25" customHeight="1">
      <c r="A29" s="8">
        <v>13030000</v>
      </c>
      <c r="B29" s="101" t="s">
        <v>88</v>
      </c>
      <c r="C29" s="62">
        <f>+C30</f>
        <v>173000</v>
      </c>
      <c r="D29" s="62">
        <f>+D30</f>
        <v>187488.75</v>
      </c>
      <c r="E29" s="64">
        <f t="shared" si="0"/>
        <v>108.375</v>
      </c>
    </row>
    <row r="30" spans="1:5" ht="25.5">
      <c r="A30" s="9">
        <v>13030100</v>
      </c>
      <c r="B30" s="73" t="s">
        <v>89</v>
      </c>
      <c r="C30" s="28">
        <v>173000</v>
      </c>
      <c r="D30" s="28">
        <v>187488.75</v>
      </c>
      <c r="E30" s="27">
        <f t="shared" si="0"/>
        <v>108.375</v>
      </c>
    </row>
    <row r="31" spans="1:5" ht="12.75">
      <c r="A31" s="8">
        <v>13040000</v>
      </c>
      <c r="B31" s="102" t="s">
        <v>119</v>
      </c>
      <c r="C31" s="29">
        <f>C32</f>
        <v>730400</v>
      </c>
      <c r="D31" s="29">
        <f>D32</f>
        <v>908166.42</v>
      </c>
      <c r="E31" s="64">
        <f t="shared" si="0"/>
        <v>124.33822836801754</v>
      </c>
    </row>
    <row r="32" spans="1:5" ht="25.5">
      <c r="A32" s="9">
        <v>13040100</v>
      </c>
      <c r="B32" s="73" t="s">
        <v>90</v>
      </c>
      <c r="C32" s="28">
        <v>730400</v>
      </c>
      <c r="D32" s="28">
        <v>908166.42</v>
      </c>
      <c r="E32" s="27">
        <f t="shared" si="0"/>
        <v>124.33822836801754</v>
      </c>
    </row>
    <row r="33" spans="1:5" ht="12.75">
      <c r="A33" s="8">
        <v>14000000</v>
      </c>
      <c r="B33" s="7" t="s">
        <v>7</v>
      </c>
      <c r="C33" s="14">
        <f>C38+C34+C36</f>
        <v>16020000</v>
      </c>
      <c r="D33" s="14">
        <f>D38+D34+D36</f>
        <v>18004418.73</v>
      </c>
      <c r="E33" s="16">
        <f t="shared" si="0"/>
        <v>112.38713314606741</v>
      </c>
    </row>
    <row r="34" spans="1:5" ht="20.25" customHeight="1">
      <c r="A34" s="8">
        <v>14020000</v>
      </c>
      <c r="B34" s="18" t="s">
        <v>64</v>
      </c>
      <c r="C34" s="14">
        <f>C35</f>
        <v>720000</v>
      </c>
      <c r="D34" s="14">
        <f>D35</f>
        <v>1054240.53</v>
      </c>
      <c r="E34" s="16">
        <f t="shared" si="0"/>
        <v>146.42229583333332</v>
      </c>
    </row>
    <row r="35" spans="1:5" ht="12.75">
      <c r="A35" s="9">
        <v>14021900</v>
      </c>
      <c r="B35" s="10" t="s">
        <v>63</v>
      </c>
      <c r="C35" s="15">
        <v>720000</v>
      </c>
      <c r="D35" s="15">
        <v>1054240.53</v>
      </c>
      <c r="E35" s="17">
        <f t="shared" si="0"/>
        <v>146.42229583333332</v>
      </c>
    </row>
    <row r="36" spans="1:5" ht="25.5">
      <c r="A36" s="8">
        <v>14030000</v>
      </c>
      <c r="B36" s="18" t="s">
        <v>65</v>
      </c>
      <c r="C36" s="14">
        <f>C37</f>
        <v>3500000</v>
      </c>
      <c r="D36" s="14">
        <f>D37</f>
        <v>4039927.13</v>
      </c>
      <c r="E36" s="16">
        <f t="shared" si="0"/>
        <v>115.42648942857143</v>
      </c>
    </row>
    <row r="37" spans="1:5" ht="12.75">
      <c r="A37" s="9">
        <v>14031900</v>
      </c>
      <c r="B37" s="10" t="s">
        <v>63</v>
      </c>
      <c r="C37" s="15">
        <v>3500000</v>
      </c>
      <c r="D37" s="15">
        <v>4039927.13</v>
      </c>
      <c r="E37" s="17">
        <f t="shared" si="0"/>
        <v>115.42648942857143</v>
      </c>
    </row>
    <row r="38" spans="1:5" ht="25.5">
      <c r="A38" s="8">
        <v>14040000</v>
      </c>
      <c r="B38" s="7" t="s">
        <v>39</v>
      </c>
      <c r="C38" s="14">
        <f>C39+C40</f>
        <v>11800000</v>
      </c>
      <c r="D38" s="14">
        <f>D39+D40</f>
        <v>12910251.07</v>
      </c>
      <c r="E38" s="16">
        <f t="shared" si="0"/>
        <v>109.40890737288136</v>
      </c>
    </row>
    <row r="39" spans="1:5" ht="63.75">
      <c r="A39" s="71">
        <v>14040100</v>
      </c>
      <c r="B39" s="70" t="s">
        <v>105</v>
      </c>
      <c r="C39" s="15">
        <v>4800000</v>
      </c>
      <c r="D39" s="15">
        <v>5742189.59</v>
      </c>
      <c r="E39" s="17">
        <f t="shared" si="0"/>
        <v>119.62894979166667</v>
      </c>
    </row>
    <row r="40" spans="1:5" ht="42" customHeight="1">
      <c r="A40" s="25">
        <v>14040200</v>
      </c>
      <c r="B40" s="70" t="s">
        <v>106</v>
      </c>
      <c r="C40" s="15">
        <v>7000000</v>
      </c>
      <c r="D40" s="15">
        <v>7168061.48</v>
      </c>
      <c r="E40" s="17">
        <f t="shared" si="0"/>
        <v>102.4008782857143</v>
      </c>
    </row>
    <row r="41" spans="1:5" ht="25.5">
      <c r="A41" s="8">
        <v>18000000</v>
      </c>
      <c r="B41" s="65" t="s">
        <v>92</v>
      </c>
      <c r="C41" s="29">
        <f>C42+C52+C55</f>
        <v>61856900</v>
      </c>
      <c r="D41" s="14">
        <f>D42+D52+D55</f>
        <v>71796813.63</v>
      </c>
      <c r="E41" s="16">
        <f t="shared" si="0"/>
        <v>116.06920752575702</v>
      </c>
    </row>
    <row r="42" spans="1:5" ht="12.75">
      <c r="A42" s="8">
        <v>18010000</v>
      </c>
      <c r="B42" s="66" t="s">
        <v>8</v>
      </c>
      <c r="C42" s="14">
        <f>SUM(C43:C51)</f>
        <v>34835400</v>
      </c>
      <c r="D42" s="14">
        <f>SUM(D43:D51)</f>
        <v>36714673.7</v>
      </c>
      <c r="E42" s="16">
        <f t="shared" si="0"/>
        <v>105.3947240450806</v>
      </c>
    </row>
    <row r="43" spans="1:5" ht="27" customHeight="1">
      <c r="A43" s="9">
        <v>18010100</v>
      </c>
      <c r="B43" s="10" t="s">
        <v>49</v>
      </c>
      <c r="C43" s="15">
        <v>15400</v>
      </c>
      <c r="D43" s="15">
        <v>13902.73</v>
      </c>
      <c r="E43" s="17">
        <f t="shared" si="0"/>
        <v>90.27746753246753</v>
      </c>
    </row>
    <row r="44" spans="1:5" ht="27.75" customHeight="1">
      <c r="A44" s="9">
        <v>18010200</v>
      </c>
      <c r="B44" s="10" t="s">
        <v>42</v>
      </c>
      <c r="C44" s="15">
        <v>550000</v>
      </c>
      <c r="D44" s="15">
        <v>680251.8</v>
      </c>
      <c r="E44" s="17">
        <f t="shared" si="0"/>
        <v>123.68214545454546</v>
      </c>
    </row>
    <row r="45" spans="1:5" ht="28.5" customHeight="1">
      <c r="A45" s="9">
        <v>18010300</v>
      </c>
      <c r="B45" s="11" t="s">
        <v>66</v>
      </c>
      <c r="C45" s="15">
        <v>700000</v>
      </c>
      <c r="D45" s="15">
        <v>1081250.93</v>
      </c>
      <c r="E45" s="17">
        <f t="shared" si="0"/>
        <v>154.46441857142855</v>
      </c>
    </row>
    <row r="46" spans="1:5" ht="25.5" customHeight="1">
      <c r="A46" s="9">
        <v>18010400</v>
      </c>
      <c r="B46" s="10" t="s">
        <v>43</v>
      </c>
      <c r="C46" s="15">
        <v>1091000</v>
      </c>
      <c r="D46" s="15">
        <v>1112225.6</v>
      </c>
      <c r="E46" s="17">
        <f t="shared" si="0"/>
        <v>101.94551787351054</v>
      </c>
    </row>
    <row r="47" spans="1:5" ht="12.75">
      <c r="A47" s="9">
        <v>18010500</v>
      </c>
      <c r="B47" s="10" t="s">
        <v>9</v>
      </c>
      <c r="C47" s="15">
        <v>24496000</v>
      </c>
      <c r="D47" s="15">
        <v>25298428.71</v>
      </c>
      <c r="E47" s="17">
        <f t="shared" si="0"/>
        <v>103.27575404147615</v>
      </c>
    </row>
    <row r="48" spans="1:5" ht="12.75">
      <c r="A48" s="9">
        <v>18010600</v>
      </c>
      <c r="B48" s="10" t="s">
        <v>10</v>
      </c>
      <c r="C48" s="15">
        <v>5852800</v>
      </c>
      <c r="D48" s="15">
        <v>5949308.01</v>
      </c>
      <c r="E48" s="17">
        <f t="shared" si="0"/>
        <v>101.64892034581739</v>
      </c>
    </row>
    <row r="49" spans="1:5" ht="12.75">
      <c r="A49" s="9">
        <v>18010700</v>
      </c>
      <c r="B49" s="10" t="s">
        <v>11</v>
      </c>
      <c r="C49" s="15">
        <v>260000</v>
      </c>
      <c r="D49" s="15">
        <v>355130.88</v>
      </c>
      <c r="E49" s="17">
        <f t="shared" si="0"/>
        <v>136.5888</v>
      </c>
    </row>
    <row r="50" spans="1:5" ht="12.75">
      <c r="A50" s="9">
        <v>18010900</v>
      </c>
      <c r="B50" s="10" t="s">
        <v>12</v>
      </c>
      <c r="C50" s="15">
        <v>1870200</v>
      </c>
      <c r="D50" s="15">
        <v>2199175.04</v>
      </c>
      <c r="E50" s="17">
        <f t="shared" si="0"/>
        <v>117.59036680568924</v>
      </c>
    </row>
    <row r="51" spans="1:5" ht="12.75">
      <c r="A51" s="9">
        <v>18011000</v>
      </c>
      <c r="B51" s="26" t="s">
        <v>124</v>
      </c>
      <c r="C51" s="15">
        <v>0</v>
      </c>
      <c r="D51" s="15">
        <v>25000</v>
      </c>
      <c r="E51" s="17"/>
    </row>
    <row r="52" spans="1:5" ht="12.75">
      <c r="A52" s="8">
        <v>18030000</v>
      </c>
      <c r="B52" s="7" t="s">
        <v>13</v>
      </c>
      <c r="C52" s="14">
        <f>C53+C54</f>
        <v>89100</v>
      </c>
      <c r="D52" s="14">
        <f>D53+D54</f>
        <v>120168.67</v>
      </c>
      <c r="E52" s="16">
        <f t="shared" si="0"/>
        <v>134.86943883277215</v>
      </c>
    </row>
    <row r="53" spans="1:5" ht="12.75">
      <c r="A53" s="9">
        <v>18030100</v>
      </c>
      <c r="B53" s="10" t="s">
        <v>14</v>
      </c>
      <c r="C53" s="15">
        <v>54100</v>
      </c>
      <c r="D53" s="15">
        <v>86376.67</v>
      </c>
      <c r="E53" s="17">
        <f t="shared" si="0"/>
        <v>159.66112754158965</v>
      </c>
    </row>
    <row r="54" spans="1:5" ht="12.75">
      <c r="A54" s="9">
        <v>18030200</v>
      </c>
      <c r="B54" s="10" t="s">
        <v>15</v>
      </c>
      <c r="C54" s="15">
        <v>35000</v>
      </c>
      <c r="D54" s="15">
        <v>33792</v>
      </c>
      <c r="E54" s="17">
        <f t="shared" si="0"/>
        <v>96.54857142857142</v>
      </c>
    </row>
    <row r="55" spans="1:5" ht="12.75">
      <c r="A55" s="8">
        <v>18050000</v>
      </c>
      <c r="B55" s="7" t="s">
        <v>16</v>
      </c>
      <c r="C55" s="14">
        <f>SUM(C56:C58)</f>
        <v>26932400</v>
      </c>
      <c r="D55" s="14">
        <f>SUM(D56:D58)</f>
        <v>34961971.26</v>
      </c>
      <c r="E55" s="16">
        <f t="shared" si="0"/>
        <v>129.8137977306144</v>
      </c>
    </row>
    <row r="56" spans="1:5" ht="12.75">
      <c r="A56" s="9">
        <v>18050300</v>
      </c>
      <c r="B56" s="10" t="s">
        <v>17</v>
      </c>
      <c r="C56" s="15">
        <v>2100000</v>
      </c>
      <c r="D56" s="15">
        <v>2648745.23</v>
      </c>
      <c r="E56" s="17">
        <f t="shared" si="0"/>
        <v>126.13072523809524</v>
      </c>
    </row>
    <row r="57" spans="1:5" ht="12.75">
      <c r="A57" s="9">
        <v>18050400</v>
      </c>
      <c r="B57" s="10" t="s">
        <v>18</v>
      </c>
      <c r="C57" s="15">
        <v>24578900</v>
      </c>
      <c r="D57" s="15">
        <v>31956912.21</v>
      </c>
      <c r="E57" s="17">
        <f t="shared" si="0"/>
        <v>130.01766641306162</v>
      </c>
    </row>
    <row r="58" spans="1:5" ht="38.25">
      <c r="A58" s="9">
        <v>18050500</v>
      </c>
      <c r="B58" s="96" t="s">
        <v>19</v>
      </c>
      <c r="C58" s="15">
        <v>253500</v>
      </c>
      <c r="D58" s="15">
        <v>356313.82</v>
      </c>
      <c r="E58" s="17">
        <f t="shared" si="0"/>
        <v>140.55771992110454</v>
      </c>
    </row>
    <row r="59" spans="1:5" ht="12.75">
      <c r="A59" s="8">
        <v>20000000</v>
      </c>
      <c r="B59" s="95" t="s">
        <v>21</v>
      </c>
      <c r="C59" s="14">
        <f>C60+C67+C79</f>
        <v>3796100</v>
      </c>
      <c r="D59" s="14">
        <f>D60+D67+D79</f>
        <v>4745905.180000001</v>
      </c>
      <c r="E59" s="16">
        <f t="shared" si="0"/>
        <v>125.02055214562316</v>
      </c>
    </row>
    <row r="60" spans="1:5" ht="12.75">
      <c r="A60" s="8">
        <v>21000000</v>
      </c>
      <c r="B60" s="95" t="s">
        <v>44</v>
      </c>
      <c r="C60" s="14">
        <f>C61+C63</f>
        <v>486500</v>
      </c>
      <c r="D60" s="14">
        <f>D61+D63</f>
        <v>607728.72</v>
      </c>
      <c r="E60" s="16">
        <f t="shared" si="0"/>
        <v>124.91854470709147</v>
      </c>
    </row>
    <row r="61" spans="1:5" ht="51.75" customHeight="1">
      <c r="A61" s="8">
        <v>21010000</v>
      </c>
      <c r="B61" s="95" t="s">
        <v>77</v>
      </c>
      <c r="C61" s="14">
        <f>C62</f>
        <v>341500</v>
      </c>
      <c r="D61" s="14">
        <f>D62</f>
        <v>537357.72</v>
      </c>
      <c r="E61" s="16">
        <f t="shared" si="0"/>
        <v>157.35218740849191</v>
      </c>
    </row>
    <row r="62" spans="1:5" ht="28.5" customHeight="1">
      <c r="A62" s="9">
        <v>21010300</v>
      </c>
      <c r="B62" s="96" t="s">
        <v>45</v>
      </c>
      <c r="C62" s="15">
        <v>341500</v>
      </c>
      <c r="D62" s="15">
        <v>537357.72</v>
      </c>
      <c r="E62" s="17">
        <f t="shared" si="0"/>
        <v>157.35218740849191</v>
      </c>
    </row>
    <row r="63" spans="1:5" ht="12.75">
      <c r="A63" s="8">
        <v>21080000</v>
      </c>
      <c r="B63" s="95" t="s">
        <v>51</v>
      </c>
      <c r="C63" s="14">
        <f>C64+C66+C65</f>
        <v>145000</v>
      </c>
      <c r="D63" s="14">
        <f>D64+D66+D65</f>
        <v>70371</v>
      </c>
      <c r="E63" s="16">
        <f>+D63/C63*100</f>
        <v>48.531724137931036</v>
      </c>
    </row>
    <row r="64" spans="1:5" ht="12.75">
      <c r="A64" s="63">
        <v>21081100</v>
      </c>
      <c r="B64" s="96" t="s">
        <v>46</v>
      </c>
      <c r="C64" s="15">
        <v>106000</v>
      </c>
      <c r="D64" s="15">
        <v>23256</v>
      </c>
      <c r="E64" s="17">
        <f>+D64/C64*100</f>
        <v>21.939622641509434</v>
      </c>
    </row>
    <row r="65" spans="1:5" ht="51">
      <c r="A65" s="63">
        <v>21081500</v>
      </c>
      <c r="B65" s="12" t="s">
        <v>118</v>
      </c>
      <c r="C65" s="15">
        <v>37000</v>
      </c>
      <c r="D65" s="15">
        <v>45775</v>
      </c>
      <c r="E65" s="17">
        <f>+D65/C65*100</f>
        <v>123.71621621621622</v>
      </c>
    </row>
    <row r="66" spans="1:5" ht="51">
      <c r="A66" s="9">
        <v>21082400</v>
      </c>
      <c r="B66" s="69" t="s">
        <v>101</v>
      </c>
      <c r="C66" s="15">
        <v>2000</v>
      </c>
      <c r="D66" s="15">
        <v>1340</v>
      </c>
      <c r="E66" s="17">
        <f>+D66/C66*100</f>
        <v>67</v>
      </c>
    </row>
    <row r="67" spans="1:5" ht="25.5">
      <c r="A67" s="8">
        <v>22000000</v>
      </c>
      <c r="B67" s="7" t="s">
        <v>47</v>
      </c>
      <c r="C67" s="14">
        <f>C68+C73+C75</f>
        <v>2980700</v>
      </c>
      <c r="D67" s="14">
        <f>D68+D73+D75</f>
        <v>3397840.14</v>
      </c>
      <c r="E67" s="16">
        <f aca="true" t="shared" si="1" ref="E67:E76">+D67/C67*100</f>
        <v>113.99470392860738</v>
      </c>
    </row>
    <row r="68" spans="1:5" ht="12.75">
      <c r="A68" s="8">
        <v>22010000</v>
      </c>
      <c r="B68" s="7" t="s">
        <v>22</v>
      </c>
      <c r="C68" s="14">
        <f>SUM(C69:C72)</f>
        <v>1501300</v>
      </c>
      <c r="D68" s="14">
        <f>SUM(D69:D72)</f>
        <v>1791297.1800000002</v>
      </c>
      <c r="E68" s="16">
        <f t="shared" si="1"/>
        <v>119.31640444947713</v>
      </c>
    </row>
    <row r="69" spans="1:5" ht="39.75" customHeight="1">
      <c r="A69" s="9">
        <v>22010200</v>
      </c>
      <c r="B69" s="89" t="s">
        <v>125</v>
      </c>
      <c r="C69" s="15">
        <v>0</v>
      </c>
      <c r="D69" s="15">
        <v>171075.6</v>
      </c>
      <c r="E69" s="17"/>
    </row>
    <row r="70" spans="1:5" ht="12.75">
      <c r="A70" s="9">
        <v>22012500</v>
      </c>
      <c r="B70" s="10" t="s">
        <v>23</v>
      </c>
      <c r="C70" s="15">
        <v>1400000</v>
      </c>
      <c r="D70" s="15">
        <v>1456395.37</v>
      </c>
      <c r="E70" s="17">
        <f t="shared" si="1"/>
        <v>104.02824071428572</v>
      </c>
    </row>
    <row r="71" spans="1:5" ht="25.5">
      <c r="A71" s="13">
        <v>22012600</v>
      </c>
      <c r="B71" s="12" t="s">
        <v>62</v>
      </c>
      <c r="C71" s="15">
        <v>96000</v>
      </c>
      <c r="D71" s="15">
        <v>141026.21</v>
      </c>
      <c r="E71" s="17">
        <f t="shared" si="1"/>
        <v>146.90230208333332</v>
      </c>
    </row>
    <row r="72" spans="1:5" ht="63.75">
      <c r="A72" s="13">
        <v>22012900</v>
      </c>
      <c r="B72" s="26" t="s">
        <v>107</v>
      </c>
      <c r="C72" s="15">
        <v>5300</v>
      </c>
      <c r="D72" s="15">
        <v>22800</v>
      </c>
      <c r="E72" s="17">
        <f t="shared" si="1"/>
        <v>430.188679245283</v>
      </c>
    </row>
    <row r="73" spans="1:5" ht="25.5">
      <c r="A73" s="8">
        <v>22080000</v>
      </c>
      <c r="B73" s="95" t="s">
        <v>52</v>
      </c>
      <c r="C73" s="14">
        <f>C74</f>
        <v>1264200</v>
      </c>
      <c r="D73" s="14">
        <f>D74</f>
        <v>1343350.32</v>
      </c>
      <c r="E73" s="16">
        <f t="shared" si="1"/>
        <v>106.26090175605127</v>
      </c>
    </row>
    <row r="74" spans="1:5" ht="27.75" customHeight="1">
      <c r="A74" s="9">
        <v>22080400</v>
      </c>
      <c r="B74" s="96" t="s">
        <v>108</v>
      </c>
      <c r="C74" s="15">
        <v>1264200</v>
      </c>
      <c r="D74" s="15">
        <v>1343350.32</v>
      </c>
      <c r="E74" s="17">
        <f t="shared" si="1"/>
        <v>106.26090175605127</v>
      </c>
    </row>
    <row r="75" spans="1:5" ht="12.75">
      <c r="A75" s="8">
        <v>22090000</v>
      </c>
      <c r="B75" s="95" t="s">
        <v>24</v>
      </c>
      <c r="C75" s="14">
        <f>C76+C78+C77</f>
        <v>215200</v>
      </c>
      <c r="D75" s="14">
        <f>D76+D78+D77</f>
        <v>263192.64</v>
      </c>
      <c r="E75" s="16">
        <f t="shared" si="1"/>
        <v>122.30141263940521</v>
      </c>
    </row>
    <row r="76" spans="1:5" ht="27" customHeight="1">
      <c r="A76" s="9">
        <v>22090100</v>
      </c>
      <c r="B76" s="96" t="s">
        <v>25</v>
      </c>
      <c r="C76" s="15">
        <v>210000</v>
      </c>
      <c r="D76" s="15">
        <v>257099.74</v>
      </c>
      <c r="E76" s="17">
        <f t="shared" si="1"/>
        <v>122.4284476190476</v>
      </c>
    </row>
    <row r="77" spans="1:5" ht="12.75">
      <c r="A77" s="9">
        <v>22090200</v>
      </c>
      <c r="B77" s="97" t="s">
        <v>91</v>
      </c>
      <c r="C77" s="15">
        <v>0</v>
      </c>
      <c r="D77" s="15">
        <v>6.9</v>
      </c>
      <c r="E77" s="17"/>
    </row>
    <row r="78" spans="1:5" ht="25.5">
      <c r="A78" s="9">
        <v>22090400</v>
      </c>
      <c r="B78" s="98" t="s">
        <v>48</v>
      </c>
      <c r="C78" s="15">
        <v>5200</v>
      </c>
      <c r="D78" s="15">
        <v>6086</v>
      </c>
      <c r="E78" s="17">
        <f aca="true" t="shared" si="2" ref="E78:E86">+D78/C78*100</f>
        <v>117.03846153846153</v>
      </c>
    </row>
    <row r="79" spans="1:5" ht="12.75">
      <c r="A79" s="8">
        <v>24000000</v>
      </c>
      <c r="B79" s="7" t="s">
        <v>53</v>
      </c>
      <c r="C79" s="14">
        <f>C80</f>
        <v>328900</v>
      </c>
      <c r="D79" s="14">
        <f>D80</f>
        <v>740336.3200000001</v>
      </c>
      <c r="E79" s="16">
        <f t="shared" si="2"/>
        <v>225.0946549103071</v>
      </c>
    </row>
    <row r="80" spans="1:5" ht="12.75">
      <c r="A80" s="8">
        <v>24060000</v>
      </c>
      <c r="B80" s="7" t="s">
        <v>54</v>
      </c>
      <c r="C80" s="14">
        <f>C81+C82</f>
        <v>328900</v>
      </c>
      <c r="D80" s="14">
        <f>D81+D82</f>
        <v>740336.3200000001</v>
      </c>
      <c r="E80" s="16">
        <f t="shared" si="2"/>
        <v>225.0946549103071</v>
      </c>
    </row>
    <row r="81" spans="1:5" ht="12.75">
      <c r="A81" s="9">
        <v>24060300</v>
      </c>
      <c r="B81" s="10" t="s">
        <v>54</v>
      </c>
      <c r="C81" s="15">
        <v>261400</v>
      </c>
      <c r="D81" s="15">
        <v>267414.63</v>
      </c>
      <c r="E81" s="17">
        <f t="shared" si="2"/>
        <v>102.30092960979343</v>
      </c>
    </row>
    <row r="82" spans="1:5" ht="89.25">
      <c r="A82" s="74">
        <v>24062200</v>
      </c>
      <c r="B82" s="26" t="s">
        <v>114</v>
      </c>
      <c r="C82" s="15">
        <v>67500</v>
      </c>
      <c r="D82" s="15">
        <v>472921.69</v>
      </c>
      <c r="E82" s="17">
        <f t="shared" si="2"/>
        <v>700.624725925926</v>
      </c>
    </row>
    <row r="83" spans="1:5" ht="12.75">
      <c r="A83" s="75">
        <v>30000000</v>
      </c>
      <c r="B83" s="76" t="s">
        <v>93</v>
      </c>
      <c r="C83" s="14">
        <f aca="true" t="shared" si="3" ref="C83:D85">C84</f>
        <v>400</v>
      </c>
      <c r="D83" s="14">
        <f t="shared" si="3"/>
        <v>450</v>
      </c>
      <c r="E83" s="16">
        <f t="shared" si="2"/>
        <v>112.5</v>
      </c>
    </row>
    <row r="84" spans="1:5" ht="12.75">
      <c r="A84" s="77">
        <v>31000000</v>
      </c>
      <c r="B84" s="78" t="s">
        <v>115</v>
      </c>
      <c r="C84" s="14">
        <f t="shared" si="3"/>
        <v>400</v>
      </c>
      <c r="D84" s="14">
        <f t="shared" si="3"/>
        <v>450</v>
      </c>
      <c r="E84" s="16">
        <f t="shared" si="2"/>
        <v>112.5</v>
      </c>
    </row>
    <row r="85" spans="1:5" ht="51">
      <c r="A85" s="77">
        <v>31010000</v>
      </c>
      <c r="B85" s="78" t="s">
        <v>116</v>
      </c>
      <c r="C85" s="14">
        <f t="shared" si="3"/>
        <v>400</v>
      </c>
      <c r="D85" s="14">
        <f t="shared" si="3"/>
        <v>450</v>
      </c>
      <c r="E85" s="16">
        <f t="shared" si="2"/>
        <v>112.5</v>
      </c>
    </row>
    <row r="86" spans="1:5" ht="39" customHeight="1">
      <c r="A86" s="34">
        <v>31010200</v>
      </c>
      <c r="B86" s="26" t="s">
        <v>117</v>
      </c>
      <c r="C86" s="15">
        <v>400</v>
      </c>
      <c r="D86" s="15">
        <v>450</v>
      </c>
      <c r="E86" s="17">
        <f t="shared" si="2"/>
        <v>112.5</v>
      </c>
    </row>
    <row r="87" spans="1:5" ht="12.75">
      <c r="A87" s="51"/>
      <c r="B87" s="51" t="s">
        <v>87</v>
      </c>
      <c r="C87" s="38">
        <f>+C59+C15+C83</f>
        <v>519227000</v>
      </c>
      <c r="D87" s="38">
        <f>+D59+D15+D83</f>
        <v>550386693.9999999</v>
      </c>
      <c r="E87" s="39">
        <f aca="true" t="shared" si="4" ref="E87:E103">+D87/C87*100</f>
        <v>106.00116981589937</v>
      </c>
    </row>
    <row r="88" spans="1:5" ht="12.75">
      <c r="A88" s="52">
        <v>40000000</v>
      </c>
      <c r="B88" s="40" t="s">
        <v>28</v>
      </c>
      <c r="C88" s="38">
        <f>C89</f>
        <v>70796700</v>
      </c>
      <c r="D88" s="38">
        <f>D89</f>
        <v>70796700</v>
      </c>
      <c r="E88" s="39">
        <f t="shared" si="4"/>
        <v>100</v>
      </c>
    </row>
    <row r="89" spans="1:5" ht="12.75">
      <c r="A89" s="8">
        <v>41000000</v>
      </c>
      <c r="B89" s="7" t="s">
        <v>29</v>
      </c>
      <c r="C89" s="14">
        <f>+C90</f>
        <v>70796700</v>
      </c>
      <c r="D89" s="14">
        <f>+D90</f>
        <v>70796700</v>
      </c>
      <c r="E89" s="16">
        <f t="shared" si="4"/>
        <v>100</v>
      </c>
    </row>
    <row r="90" spans="1:5" ht="12.75">
      <c r="A90" s="8">
        <v>4103000</v>
      </c>
      <c r="B90" s="7" t="s">
        <v>69</v>
      </c>
      <c r="C90" s="14">
        <f>+C91</f>
        <v>70796700</v>
      </c>
      <c r="D90" s="14">
        <f>+D91</f>
        <v>70796700</v>
      </c>
      <c r="E90" s="16">
        <f t="shared" si="4"/>
        <v>100</v>
      </c>
    </row>
    <row r="91" spans="1:5" ht="12.75">
      <c r="A91" s="34">
        <v>41033900</v>
      </c>
      <c r="B91" s="32" t="s">
        <v>30</v>
      </c>
      <c r="C91" s="15">
        <v>70796700</v>
      </c>
      <c r="D91" s="15">
        <v>70796700</v>
      </c>
      <c r="E91" s="17">
        <f t="shared" si="4"/>
        <v>100</v>
      </c>
    </row>
    <row r="92" spans="1:5" ht="25.5">
      <c r="A92" s="53"/>
      <c r="B92" s="54" t="s">
        <v>58</v>
      </c>
      <c r="C92" s="38">
        <f>+C87+C88</f>
        <v>590023700</v>
      </c>
      <c r="D92" s="38">
        <f>+D87+D88</f>
        <v>621183393.9999999</v>
      </c>
      <c r="E92" s="39">
        <f>+D92/C92*100</f>
        <v>105.28109192901911</v>
      </c>
    </row>
    <row r="93" spans="1:5" ht="12.75">
      <c r="A93" s="8">
        <v>41040000</v>
      </c>
      <c r="B93" s="47" t="s">
        <v>68</v>
      </c>
      <c r="C93" s="14">
        <f>C94</f>
        <v>800044</v>
      </c>
      <c r="D93" s="14">
        <f>D94</f>
        <v>800044</v>
      </c>
      <c r="E93" s="16">
        <f t="shared" si="4"/>
        <v>100</v>
      </c>
    </row>
    <row r="94" spans="1:5" ht="38.25">
      <c r="A94" s="9">
        <v>41040200</v>
      </c>
      <c r="B94" s="94" t="s">
        <v>67</v>
      </c>
      <c r="C94" s="15">
        <v>800044</v>
      </c>
      <c r="D94" s="15">
        <v>800044</v>
      </c>
      <c r="E94" s="17">
        <f t="shared" si="4"/>
        <v>100</v>
      </c>
    </row>
    <row r="95" spans="1:5" ht="12.75">
      <c r="A95" s="8">
        <v>41050000</v>
      </c>
      <c r="B95" s="33" t="s">
        <v>71</v>
      </c>
      <c r="C95" s="14">
        <f>SUM(C96:C102)</f>
        <v>7302222</v>
      </c>
      <c r="D95" s="14">
        <f>SUM(D96:D102)</f>
        <v>5479724.82</v>
      </c>
      <c r="E95" s="16">
        <f t="shared" si="4"/>
        <v>75.04188204631413</v>
      </c>
    </row>
    <row r="96" spans="1:5" ht="192" customHeight="1">
      <c r="A96" s="9">
        <v>41050600</v>
      </c>
      <c r="B96" s="89" t="s">
        <v>127</v>
      </c>
      <c r="C96" s="15">
        <v>1534622</v>
      </c>
      <c r="D96" s="15">
        <v>1534621.84</v>
      </c>
      <c r="E96" s="27">
        <f t="shared" si="4"/>
        <v>99.99998957397979</v>
      </c>
    </row>
    <row r="97" spans="1:5" ht="25.5">
      <c r="A97" s="50" t="s">
        <v>80</v>
      </c>
      <c r="B97" s="56" t="s">
        <v>79</v>
      </c>
      <c r="C97" s="28">
        <v>1324300</v>
      </c>
      <c r="D97" s="28">
        <v>1324300</v>
      </c>
      <c r="E97" s="27">
        <f t="shared" si="4"/>
        <v>100</v>
      </c>
    </row>
    <row r="98" spans="1:5" ht="38.25">
      <c r="A98" s="50" t="s">
        <v>82</v>
      </c>
      <c r="B98" s="56" t="s">
        <v>81</v>
      </c>
      <c r="C98" s="28">
        <v>550715</v>
      </c>
      <c r="D98" s="28">
        <v>498228.65</v>
      </c>
      <c r="E98" s="27">
        <f t="shared" si="4"/>
        <v>90.46941703058752</v>
      </c>
    </row>
    <row r="99" spans="1:5" ht="38.25">
      <c r="A99" s="50" t="s">
        <v>120</v>
      </c>
      <c r="B99" s="87" t="s">
        <v>121</v>
      </c>
      <c r="C99" s="15">
        <v>305075</v>
      </c>
      <c r="D99" s="15">
        <v>101805.06</v>
      </c>
      <c r="E99" s="17">
        <f t="shared" si="4"/>
        <v>33.37050233549127</v>
      </c>
    </row>
    <row r="100" spans="1:5" ht="12.75">
      <c r="A100" s="25">
        <v>41053900</v>
      </c>
      <c r="B100" s="26" t="s">
        <v>70</v>
      </c>
      <c r="C100" s="15">
        <v>239898</v>
      </c>
      <c r="D100" s="15">
        <v>224390.07</v>
      </c>
      <c r="E100" s="17">
        <f t="shared" si="4"/>
        <v>93.535615136433</v>
      </c>
    </row>
    <row r="101" spans="1:5" ht="38.25">
      <c r="A101" s="25">
        <v>41057700</v>
      </c>
      <c r="B101" s="72" t="s">
        <v>112</v>
      </c>
      <c r="C101" s="15">
        <v>88281</v>
      </c>
      <c r="D101" s="15">
        <v>88279.2</v>
      </c>
      <c r="E101" s="17">
        <f t="shared" si="4"/>
        <v>99.9979610561729</v>
      </c>
    </row>
    <row r="102" spans="1:5" ht="38.25">
      <c r="A102" s="25">
        <v>41059000</v>
      </c>
      <c r="B102" s="73" t="s">
        <v>113</v>
      </c>
      <c r="C102" s="15">
        <v>3259331</v>
      </c>
      <c r="D102" s="15">
        <v>1708100</v>
      </c>
      <c r="E102" s="17">
        <f t="shared" si="4"/>
        <v>52.40646009871352</v>
      </c>
    </row>
    <row r="103" spans="1:5" ht="24" customHeight="1">
      <c r="A103" s="37"/>
      <c r="B103" s="61" t="s">
        <v>73</v>
      </c>
      <c r="C103" s="38">
        <f>C87+C88+C93+C95</f>
        <v>598125966</v>
      </c>
      <c r="D103" s="38">
        <f>D87+D88+D93+D95</f>
        <v>627463162.8199999</v>
      </c>
      <c r="E103" s="39">
        <f t="shared" si="4"/>
        <v>104.90485257080444</v>
      </c>
    </row>
    <row r="104" spans="1:5" ht="12.75">
      <c r="A104" s="57"/>
      <c r="B104" s="58"/>
      <c r="C104" s="59"/>
      <c r="D104" s="59"/>
      <c r="E104" s="60"/>
    </row>
    <row r="105" spans="1:5" ht="12.75">
      <c r="A105" s="57"/>
      <c r="B105" s="58"/>
      <c r="C105" s="59"/>
      <c r="D105" s="59"/>
      <c r="E105" s="60"/>
    </row>
    <row r="106" spans="1:5" ht="12.75">
      <c r="A106" s="57"/>
      <c r="B106" s="58"/>
      <c r="C106" s="59"/>
      <c r="D106" s="59"/>
      <c r="E106" s="60"/>
    </row>
    <row r="107" spans="1:5" ht="12.75">
      <c r="A107" s="57"/>
      <c r="B107" s="58"/>
      <c r="C107" s="59"/>
      <c r="D107" s="59"/>
      <c r="E107" s="60"/>
    </row>
    <row r="108" spans="1:5" ht="12.75">
      <c r="A108" s="57"/>
      <c r="B108" s="58"/>
      <c r="C108" s="59"/>
      <c r="D108" s="59"/>
      <c r="E108" s="60"/>
    </row>
    <row r="109" spans="1:5" ht="12.75">
      <c r="A109" s="57"/>
      <c r="B109" s="58"/>
      <c r="C109" s="59"/>
      <c r="D109" s="59"/>
      <c r="E109" s="60"/>
    </row>
    <row r="110" spans="1:5" ht="12.75">
      <c r="A110" s="57"/>
      <c r="B110" s="58"/>
      <c r="C110" s="59"/>
      <c r="D110" s="59"/>
      <c r="E110" s="60"/>
    </row>
    <row r="111" spans="1:5" ht="12.75">
      <c r="A111" s="57"/>
      <c r="B111" s="58"/>
      <c r="C111" s="59"/>
      <c r="D111" s="59"/>
      <c r="E111" s="60"/>
    </row>
    <row r="112" spans="1:5" ht="12.75">
      <c r="A112" s="57"/>
      <c r="B112" s="58"/>
      <c r="C112" s="59"/>
      <c r="D112" s="59"/>
      <c r="E112" s="60"/>
    </row>
    <row r="113" spans="1:5" ht="20.25" customHeight="1">
      <c r="A113" s="118" t="s">
        <v>111</v>
      </c>
      <c r="B113" s="118"/>
      <c r="C113" s="119"/>
      <c r="D113" s="119"/>
      <c r="E113" s="119"/>
    </row>
    <row r="114" spans="1:5" ht="15" customHeight="1">
      <c r="A114" s="19"/>
      <c r="B114" s="2"/>
      <c r="C114" s="19"/>
      <c r="D114" s="19"/>
      <c r="E114" s="46" t="s">
        <v>102</v>
      </c>
    </row>
    <row r="115" spans="1:5" ht="18.75" customHeight="1">
      <c r="A115" s="116" t="s">
        <v>31</v>
      </c>
      <c r="B115" s="116" t="s">
        <v>99</v>
      </c>
      <c r="C115" s="117" t="s">
        <v>103</v>
      </c>
      <c r="D115" s="117" t="s">
        <v>123</v>
      </c>
      <c r="E115" s="117" t="s">
        <v>104</v>
      </c>
    </row>
    <row r="116" spans="1:5" ht="74.25" customHeight="1">
      <c r="A116" s="116"/>
      <c r="B116" s="116"/>
      <c r="C116" s="117"/>
      <c r="D116" s="117"/>
      <c r="E116" s="117"/>
    </row>
    <row r="117" spans="1:5" ht="12.75">
      <c r="A117" s="3">
        <v>10000000</v>
      </c>
      <c r="B117" s="109" t="s">
        <v>0</v>
      </c>
      <c r="C117" s="20">
        <f>C118</f>
        <v>163500</v>
      </c>
      <c r="D117" s="20">
        <f>D118</f>
        <v>224036.15</v>
      </c>
      <c r="E117" s="16">
        <f aca="true" t="shared" si="5" ref="E117:E127">+D117/C117*100</f>
        <v>137.02516819571866</v>
      </c>
    </row>
    <row r="118" spans="1:5" ht="12.75">
      <c r="A118" s="4">
        <v>19000000</v>
      </c>
      <c r="B118" s="110" t="s">
        <v>50</v>
      </c>
      <c r="C118" s="21">
        <f>C119</f>
        <v>163500</v>
      </c>
      <c r="D118" s="21">
        <f>D119</f>
        <v>224036.15</v>
      </c>
      <c r="E118" s="16">
        <f t="shared" si="5"/>
        <v>137.02516819571866</v>
      </c>
    </row>
    <row r="119" spans="1:5" ht="12.75">
      <c r="A119" s="4">
        <v>19010000</v>
      </c>
      <c r="B119" s="110" t="s">
        <v>20</v>
      </c>
      <c r="C119" s="21">
        <f>C120+C121</f>
        <v>163500</v>
      </c>
      <c r="D119" s="21">
        <f>D120+D121</f>
        <v>224036.15</v>
      </c>
      <c r="E119" s="16">
        <f t="shared" si="5"/>
        <v>137.02516819571866</v>
      </c>
    </row>
    <row r="120" spans="1:5" ht="38.25" customHeight="1">
      <c r="A120" s="48">
        <v>19010100</v>
      </c>
      <c r="B120" s="56" t="s">
        <v>83</v>
      </c>
      <c r="C120" s="22">
        <v>20500</v>
      </c>
      <c r="D120" s="22">
        <v>35148.25</v>
      </c>
      <c r="E120" s="17">
        <f t="shared" si="5"/>
        <v>171.45487804878047</v>
      </c>
    </row>
    <row r="121" spans="1:5" ht="25.5" customHeight="1">
      <c r="A121" s="48">
        <v>19010300</v>
      </c>
      <c r="B121" s="56" t="s">
        <v>34</v>
      </c>
      <c r="C121" s="22">
        <v>143000</v>
      </c>
      <c r="D121" s="22">
        <v>188887.9</v>
      </c>
      <c r="E121" s="17">
        <f t="shared" si="5"/>
        <v>132.08944055944056</v>
      </c>
    </row>
    <row r="122" spans="1:5" ht="12.75">
      <c r="A122" s="3">
        <v>20000000</v>
      </c>
      <c r="B122" s="109" t="s">
        <v>21</v>
      </c>
      <c r="C122" s="20">
        <f>C123+C126</f>
        <v>5943767</v>
      </c>
      <c r="D122" s="20">
        <f>D123+D126</f>
        <v>9007628.959999999</v>
      </c>
      <c r="E122" s="16">
        <f t="shared" si="5"/>
        <v>151.54747755085282</v>
      </c>
    </row>
    <row r="123" spans="1:5" ht="12.75">
      <c r="A123" s="3">
        <v>24000000</v>
      </c>
      <c r="B123" s="109" t="s">
        <v>55</v>
      </c>
      <c r="C123" s="21">
        <f>C124</f>
        <v>0</v>
      </c>
      <c r="D123" s="21">
        <f>D124</f>
        <v>825.04</v>
      </c>
      <c r="E123" s="16"/>
    </row>
    <row r="124" spans="1:5" ht="12.75">
      <c r="A124" s="3">
        <v>24060000</v>
      </c>
      <c r="B124" s="109" t="s">
        <v>51</v>
      </c>
      <c r="C124" s="24">
        <f>C125</f>
        <v>0</v>
      </c>
      <c r="D124" s="24">
        <f>D125</f>
        <v>825.04</v>
      </c>
      <c r="E124" s="16"/>
    </row>
    <row r="125" spans="1:5" ht="38.25">
      <c r="A125" s="49">
        <v>24062100</v>
      </c>
      <c r="B125" s="56" t="s">
        <v>84</v>
      </c>
      <c r="C125" s="23">
        <v>0</v>
      </c>
      <c r="D125" s="23">
        <v>825.04</v>
      </c>
      <c r="E125" s="17"/>
    </row>
    <row r="126" spans="1:5" ht="12.75">
      <c r="A126" s="3">
        <v>25000000</v>
      </c>
      <c r="B126" s="109" t="s">
        <v>35</v>
      </c>
      <c r="C126" s="24">
        <f>C127+C132</f>
        <v>5943767</v>
      </c>
      <c r="D126" s="24">
        <f>D127+D132</f>
        <v>9006803.92</v>
      </c>
      <c r="E126" s="16">
        <f t="shared" si="5"/>
        <v>151.5335967913951</v>
      </c>
    </row>
    <row r="127" spans="1:5" ht="25.5">
      <c r="A127" s="3">
        <v>25010000</v>
      </c>
      <c r="B127" s="109" t="s">
        <v>26</v>
      </c>
      <c r="C127" s="24">
        <f>C128+C129+C130+C131</f>
        <v>5943767</v>
      </c>
      <c r="D127" s="24">
        <f>D128+D129+D130+D131</f>
        <v>4901463.41</v>
      </c>
      <c r="E127" s="16">
        <f t="shared" si="5"/>
        <v>82.46392245860244</v>
      </c>
    </row>
    <row r="128" spans="1:5" ht="25.5">
      <c r="A128" s="1">
        <v>25010100</v>
      </c>
      <c r="B128" s="104" t="s">
        <v>37</v>
      </c>
      <c r="C128" s="23">
        <v>5852286</v>
      </c>
      <c r="D128" s="23">
        <v>4650554.39</v>
      </c>
      <c r="E128" s="17">
        <f aca="true" t="shared" si="6" ref="E128:E147">+D128/C128*100</f>
        <v>79.46560352655355</v>
      </c>
    </row>
    <row r="129" spans="1:5" ht="12.75">
      <c r="A129" s="1">
        <v>25010200</v>
      </c>
      <c r="B129" s="89" t="s">
        <v>72</v>
      </c>
      <c r="C129" s="23">
        <v>0</v>
      </c>
      <c r="D129" s="23">
        <v>38743.9</v>
      </c>
      <c r="E129" s="17"/>
    </row>
    <row r="130" spans="1:5" ht="29.25" customHeight="1">
      <c r="A130" s="25">
        <v>25010300</v>
      </c>
      <c r="B130" s="89" t="s">
        <v>85</v>
      </c>
      <c r="C130" s="23">
        <v>91481</v>
      </c>
      <c r="D130" s="23">
        <v>159237.94</v>
      </c>
      <c r="E130" s="17">
        <f t="shared" si="6"/>
        <v>174.06668051289338</v>
      </c>
    </row>
    <row r="131" spans="1:5" ht="25.5">
      <c r="A131" s="1">
        <v>25010400</v>
      </c>
      <c r="B131" s="104" t="s">
        <v>38</v>
      </c>
      <c r="C131" s="23">
        <v>0</v>
      </c>
      <c r="D131" s="23">
        <v>52927.18</v>
      </c>
      <c r="E131" s="17"/>
    </row>
    <row r="132" spans="1:5" ht="12.75">
      <c r="A132" s="3">
        <v>25020000</v>
      </c>
      <c r="B132" s="109" t="s">
        <v>56</v>
      </c>
      <c r="C132" s="24">
        <f>C133+C134</f>
        <v>0</v>
      </c>
      <c r="D132" s="24">
        <f>D133+D134</f>
        <v>4105340.51</v>
      </c>
      <c r="E132" s="16"/>
    </row>
    <row r="133" spans="1:5" ht="12.75">
      <c r="A133" s="1">
        <v>25020100</v>
      </c>
      <c r="B133" s="104" t="s">
        <v>36</v>
      </c>
      <c r="C133" s="23">
        <v>0</v>
      </c>
      <c r="D133" s="23">
        <v>2771409.37</v>
      </c>
      <c r="E133" s="16"/>
    </row>
    <row r="134" spans="1:5" ht="67.5" customHeight="1">
      <c r="A134" s="1">
        <v>25020200</v>
      </c>
      <c r="B134" s="103" t="s">
        <v>100</v>
      </c>
      <c r="C134" s="23">
        <v>0</v>
      </c>
      <c r="D134" s="23">
        <v>1333931.14</v>
      </c>
      <c r="E134" s="16"/>
    </row>
    <row r="135" spans="1:5" ht="12.75">
      <c r="A135" s="3">
        <v>30000000</v>
      </c>
      <c r="B135" s="108" t="s">
        <v>93</v>
      </c>
      <c r="C135" s="24">
        <f aca="true" t="shared" si="7" ref="C135:D137">C136</f>
        <v>4005000</v>
      </c>
      <c r="D135" s="24">
        <f t="shared" si="7"/>
        <v>4109458.3</v>
      </c>
      <c r="E135" s="16">
        <f t="shared" si="6"/>
        <v>102.6081972534332</v>
      </c>
    </row>
    <row r="136" spans="1:5" ht="12.75">
      <c r="A136" s="3">
        <v>33000000</v>
      </c>
      <c r="B136" s="108" t="s">
        <v>94</v>
      </c>
      <c r="C136" s="24">
        <f t="shared" si="7"/>
        <v>4005000</v>
      </c>
      <c r="D136" s="24">
        <f t="shared" si="7"/>
        <v>4109458.3</v>
      </c>
      <c r="E136" s="16">
        <f t="shared" si="6"/>
        <v>102.6081972534332</v>
      </c>
    </row>
    <row r="137" spans="1:5" ht="12.75">
      <c r="A137" s="3">
        <v>33010000</v>
      </c>
      <c r="B137" s="108" t="s">
        <v>95</v>
      </c>
      <c r="C137" s="24">
        <f>C138</f>
        <v>4005000</v>
      </c>
      <c r="D137" s="24">
        <f t="shared" si="7"/>
        <v>4109458.3</v>
      </c>
      <c r="E137" s="16">
        <f t="shared" si="6"/>
        <v>102.6081972534332</v>
      </c>
    </row>
    <row r="138" spans="1:5" ht="38.25" customHeight="1">
      <c r="A138" s="1">
        <v>33010100</v>
      </c>
      <c r="B138" s="89" t="s">
        <v>96</v>
      </c>
      <c r="C138" s="23">
        <v>4005000</v>
      </c>
      <c r="D138" s="23">
        <v>4109458.3</v>
      </c>
      <c r="E138" s="17">
        <f t="shared" si="6"/>
        <v>102.6081972534332</v>
      </c>
    </row>
    <row r="139" spans="1:5" ht="12.75">
      <c r="A139" s="3">
        <v>50000000</v>
      </c>
      <c r="B139" s="109" t="s">
        <v>27</v>
      </c>
      <c r="C139" s="24">
        <f>C140</f>
        <v>34300</v>
      </c>
      <c r="D139" s="24">
        <f>D140</f>
        <v>185626.73</v>
      </c>
      <c r="E139" s="16">
        <f t="shared" si="6"/>
        <v>541.1858017492711</v>
      </c>
    </row>
    <row r="140" spans="1:5" ht="38.25">
      <c r="A140" s="1">
        <v>50110000</v>
      </c>
      <c r="B140" s="104" t="s">
        <v>57</v>
      </c>
      <c r="C140" s="23">
        <v>34300</v>
      </c>
      <c r="D140" s="23">
        <v>185626.73</v>
      </c>
      <c r="E140" s="17">
        <f t="shared" si="6"/>
        <v>541.1858017492711</v>
      </c>
    </row>
    <row r="141" spans="1:5" ht="12.75">
      <c r="A141" s="55"/>
      <c r="B141" s="105" t="s">
        <v>87</v>
      </c>
      <c r="C141" s="43">
        <f>C117+C122+C135+C139</f>
        <v>10146567</v>
      </c>
      <c r="D141" s="43">
        <f>D117+D122+D135+D139</f>
        <v>13526750.14</v>
      </c>
      <c r="E141" s="88">
        <f>+D141/C141*100</f>
        <v>133.3135644794934</v>
      </c>
    </row>
    <row r="142" spans="1:5" ht="12.75">
      <c r="A142" s="52">
        <v>40000000</v>
      </c>
      <c r="B142" s="106" t="s">
        <v>28</v>
      </c>
      <c r="C142" s="93">
        <f aca="true" t="shared" si="8" ref="C142:D145">C143</f>
        <v>0</v>
      </c>
      <c r="D142" s="93">
        <f t="shared" si="8"/>
        <v>0</v>
      </c>
      <c r="E142" s="88"/>
    </row>
    <row r="143" spans="1:5" ht="12.75">
      <c r="A143" s="8">
        <v>41000000</v>
      </c>
      <c r="B143" s="107" t="s">
        <v>29</v>
      </c>
      <c r="C143" s="23">
        <v>0</v>
      </c>
      <c r="D143" s="23">
        <v>0</v>
      </c>
      <c r="E143" s="17"/>
    </row>
    <row r="144" spans="1:5" ht="25.5">
      <c r="A144" s="53"/>
      <c r="B144" s="54" t="s">
        <v>58</v>
      </c>
      <c r="C144" s="93">
        <f>C141+C142</f>
        <v>10146567</v>
      </c>
      <c r="D144" s="93">
        <f>D141+D142</f>
        <v>13526750.14</v>
      </c>
      <c r="E144" s="88">
        <f>+D144/C144*100</f>
        <v>133.3135644794934</v>
      </c>
    </row>
    <row r="145" spans="1:5" ht="12.75">
      <c r="A145" s="8">
        <v>41050000</v>
      </c>
      <c r="B145" s="108" t="s">
        <v>71</v>
      </c>
      <c r="C145" s="24">
        <f t="shared" si="8"/>
        <v>184428</v>
      </c>
      <c r="D145" s="24">
        <f t="shared" si="8"/>
        <v>184428</v>
      </c>
      <c r="E145" s="16">
        <f t="shared" si="6"/>
        <v>100</v>
      </c>
    </row>
    <row r="146" spans="1:5" ht="25.5">
      <c r="A146" s="1">
        <v>41051000</v>
      </c>
      <c r="B146" s="56" t="s">
        <v>79</v>
      </c>
      <c r="C146" s="23">
        <v>184428</v>
      </c>
      <c r="D146" s="23">
        <v>184428</v>
      </c>
      <c r="E146" s="17">
        <f t="shared" si="6"/>
        <v>100</v>
      </c>
    </row>
    <row r="147" spans="1:5" ht="14.25">
      <c r="A147" s="44"/>
      <c r="B147" s="45" t="s">
        <v>73</v>
      </c>
      <c r="C147" s="43">
        <f>C141+C145</f>
        <v>10330995</v>
      </c>
      <c r="D147" s="43">
        <f>D141+D145</f>
        <v>13711178.14</v>
      </c>
      <c r="E147" s="88">
        <f t="shared" si="6"/>
        <v>132.71885370189415</v>
      </c>
    </row>
    <row r="148" spans="1:5" ht="12.75">
      <c r="A148" s="67"/>
      <c r="B148" s="67"/>
      <c r="C148" s="67"/>
      <c r="D148" s="67"/>
      <c r="E148" s="67"/>
    </row>
    <row r="149" spans="1:5" ht="15.75">
      <c r="A149" s="113" t="s">
        <v>131</v>
      </c>
      <c r="B149" s="114"/>
      <c r="C149" s="125" t="s">
        <v>132</v>
      </c>
      <c r="D149" s="125"/>
      <c r="E149" s="114"/>
    </row>
    <row r="150" spans="1:5" ht="11.25" customHeight="1">
      <c r="A150" s="79"/>
      <c r="B150" s="80"/>
      <c r="C150" s="81"/>
      <c r="D150" s="82"/>
      <c r="E150" s="83"/>
    </row>
    <row r="151" spans="1:5" ht="15">
      <c r="A151" s="84" t="s">
        <v>74</v>
      </c>
      <c r="B151" s="80"/>
      <c r="C151" s="85"/>
      <c r="D151" s="85"/>
      <c r="E151" s="83"/>
    </row>
    <row r="152" spans="1:5" ht="15">
      <c r="A152" s="86" t="s">
        <v>75</v>
      </c>
      <c r="B152" s="86"/>
      <c r="C152" s="85"/>
      <c r="D152" s="85"/>
      <c r="E152" s="83"/>
    </row>
    <row r="153" spans="1:5" ht="15">
      <c r="A153" s="86" t="s">
        <v>76</v>
      </c>
      <c r="B153" s="86"/>
      <c r="C153" s="126" t="s">
        <v>86</v>
      </c>
      <c r="D153" s="126"/>
      <c r="E153" s="83"/>
    </row>
    <row r="154" spans="1:5" ht="12.75">
      <c r="A154" s="67"/>
      <c r="B154" s="67"/>
      <c r="C154" s="67"/>
      <c r="D154" s="67"/>
      <c r="E154" s="67"/>
    </row>
  </sheetData>
  <sheetProtection/>
  <mergeCells count="18">
    <mergeCell ref="C149:D149"/>
    <mergeCell ref="C153:D153"/>
    <mergeCell ref="D13:D14"/>
    <mergeCell ref="E13:E14"/>
    <mergeCell ref="A10:E10"/>
    <mergeCell ref="A12:D12"/>
    <mergeCell ref="A13:A14"/>
    <mergeCell ref="B13:B14"/>
    <mergeCell ref="C4:F4"/>
    <mergeCell ref="A115:A116"/>
    <mergeCell ref="B115:B116"/>
    <mergeCell ref="C115:C116"/>
    <mergeCell ref="D115:D116"/>
    <mergeCell ref="E115:E116"/>
    <mergeCell ref="A113:E113"/>
    <mergeCell ref="C13:C14"/>
    <mergeCell ref="A8:E8"/>
    <mergeCell ref="A9:E9"/>
  </mergeCells>
  <conditionalFormatting sqref="C118:D121 C123:D140 C142:D146">
    <cfRule type="expression" priority="3" dxfId="1" stopIfTrue="1">
      <formula>($C118=999)</formula>
    </cfRule>
    <cfRule type="expression" priority="4" dxfId="0" stopIfTrue="1">
      <formula>MOD(ROW(),2)=1</formula>
    </cfRule>
  </conditionalFormatting>
  <hyperlinks>
    <hyperlink ref="B41" r:id="rId1" display="https://zakon.rada.gov.ua/rada/show/ru/2755-17"/>
    <hyperlink ref="B66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7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2024-01-29T06:35:50Z</cp:lastPrinted>
  <dcterms:created xsi:type="dcterms:W3CDTF">2015-04-15T06:48:28Z</dcterms:created>
  <dcterms:modified xsi:type="dcterms:W3CDTF">2024-01-29T06:41:20Z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